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inau\My ShareSync\DATA\Advocacy - FEDERAL\REGULATORY Folder\2026 Regulatory Affairs\Mina 2026\CB Calculators\"/>
    </mc:Choice>
  </mc:AlternateContent>
  <xr:revisionPtr revIDLastSave="0" documentId="13_ncr:1_{318064EA-7D72-4110-B464-3D3D34642CFA}" xr6:coauthVersionLast="47" xr6:coauthVersionMax="47" xr10:uidLastSave="{00000000-0000-0000-0000-000000000000}"/>
  <bookViews>
    <workbookView xWindow="4995" yWindow="795" windowWidth="17970" windowHeight="14235" xr2:uid="{72E187BB-9555-4524-A470-4CEA308ECB70}"/>
  </bookViews>
  <sheets>
    <sheet name="Instructions" sheetId="6" r:id="rId1"/>
    <sheet name="AAH Hydo IC Calculator" sheetId="1" r:id="rId2"/>
  </sheets>
  <definedNames>
    <definedName name="_xlnm._FilterDatabase" localSheetId="1" hidden="1">'AAH Hydo IC Calculator'!$A$7:$M$7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8" i="1" l="1"/>
  <c r="E8" i="1" l="1"/>
  <c r="E10" i="1" s="1"/>
  <c r="F10" i="1" s="1"/>
  <c r="L8" i="1" l="1"/>
  <c r="K10" i="1"/>
  <c r="I8" i="1"/>
  <c r="M8" i="1"/>
  <c r="L10" i="1"/>
  <c r="J8" i="1"/>
  <c r="I10" i="1"/>
  <c r="M10" i="1"/>
  <c r="K8" i="1"/>
  <c r="J10" i="1"/>
  <c r="E9" i="1"/>
  <c r="F9" i="1" s="1"/>
  <c r="M9" i="1" l="1"/>
  <c r="I9" i="1"/>
  <c r="L9" i="1"/>
  <c r="K9" i="1"/>
  <c r="J9" i="1"/>
</calcChain>
</file>

<file path=xl/sharedStrings.xml><?xml version="1.0" encoding="utf-8"?>
<sst xmlns="http://schemas.openxmlformats.org/spreadsheetml/2006/main" count="31" uniqueCount="29">
  <si>
    <t>Lead Item HCPCS:</t>
  </si>
  <si>
    <t>Description:</t>
  </si>
  <si>
    <t>Lead Item Not to Exceed Bid Ceiling:</t>
  </si>
  <si>
    <t>Enter Your Bid:</t>
  </si>
  <si>
    <t>HCPCS Code</t>
  </si>
  <si>
    <t>Description</t>
  </si>
  <si>
    <t>A4296</t>
  </si>
  <si>
    <t>Intermittent urinary catheter; coude (curved) tip, hydrophilic coating, each</t>
  </si>
  <si>
    <t>Ratio</t>
  </si>
  <si>
    <t>A4295</t>
  </si>
  <si>
    <t>A4297</t>
  </si>
  <si>
    <t>Intermittent urinary catheter; straight tip, hydrophilic coating, each</t>
  </si>
  <si>
    <t>Intermittent urinary catheter; hydrophilic coating, with insertion supplies</t>
  </si>
  <si>
    <t>Avg 2026 Fee Schedule</t>
  </si>
  <si>
    <t>% Change From Avg 2026 Fee Schedule</t>
  </si>
  <si>
    <t xml:space="preserve"> Enter Your Cost Per Unit: </t>
  </si>
  <si>
    <t>INSTRUCTIONS FOR THE CBP ROUND 2028 BID CALCULATOR TOOL</t>
  </si>
  <si>
    <t xml:space="preserve">*Please enable macros to use this calculator. If you disabled macros when opening this workbook, please close and reopen the workbook to enable macros or go into your security settings. </t>
  </si>
  <si>
    <r>
      <t>1.</t>
    </r>
    <r>
      <rPr>
        <sz val="7"/>
        <color rgb="FF000000"/>
        <rFont val="Times New Roman"/>
        <family val="1"/>
      </rPr>
      <t xml:space="preserve">       </t>
    </r>
    <r>
      <rPr>
        <sz val="11"/>
        <color rgb="FF000000"/>
        <rFont val="Aptos Narrow"/>
        <family val="2"/>
      </rPr>
      <t xml:space="preserve">Enter your bid amount for the lead item in cell B4. </t>
    </r>
  </si>
  <si>
    <r>
      <t>2.</t>
    </r>
    <r>
      <rPr>
        <sz val="7"/>
        <color rgb="FF000000"/>
        <rFont val="Times New Roman"/>
        <family val="1"/>
      </rPr>
      <t xml:space="preserve">       </t>
    </r>
    <r>
      <rPr>
        <sz val="11"/>
        <color rgb="FF000000"/>
        <rFont val="Aptos Narrow"/>
        <family val="2"/>
      </rPr>
      <t xml:space="preserve">Column E (Single Payment Amount Based on Lead Item Bid Price) will display how your bid amount on the lead item impacts the payment rate for each of the non-lead items. </t>
    </r>
  </si>
  <si>
    <r>
      <t>5.</t>
    </r>
    <r>
      <rPr>
        <sz val="7"/>
        <color rgb="FF000000"/>
        <rFont val="Times New Roman"/>
        <family val="1"/>
      </rPr>
      <t xml:space="preserve">       </t>
    </r>
    <r>
      <rPr>
        <sz val="11"/>
        <color rgb="FF000000"/>
        <rFont val="Aptos Narrow"/>
        <family val="2"/>
      </rPr>
      <t xml:space="preserve">Columns I-M shows the potential impact on rates for other payers based on an anticipated Medicare rates. </t>
    </r>
  </si>
  <si>
    <t>Disclaimer:  This bid calculator compiles publicly available information from government sources on the Medicare competitive bidding program (CBP) for durable medical equipment, prosthetics, orthotics and supplies (DMEPOS).  The information comes from CMS’ web site (www.cms.gov) and the CBIC web site (www.dmecompetitivebid.com).  This bid calculator is an educational tool and is not intended to provide legal or bidding advice. Bidders are responsible for their bids and should consult their own counsel for legal advice.</t>
  </si>
  <si>
    <t>Single Payment Amount Based on Lead Item Bid Price</t>
  </si>
  <si>
    <t>How Bid Rate Would Affect Pricing for Medicaid &amp; Payers That Base Their Rates on Medicare</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</si>
  <si>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</si>
  <si>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r>
      <t>3.</t>
    </r>
    <r>
      <rPr>
        <sz val="7"/>
        <color rgb="FF000000"/>
        <rFont val="Times New Roman"/>
        <family val="1"/>
      </rPr>
      <t xml:space="preserve">       </t>
    </r>
    <r>
      <rPr>
        <sz val="11"/>
        <color rgb="FF000000"/>
        <rFont val="Aptos Narrow"/>
        <family val="2"/>
      </rPr>
      <t xml:space="preserve">Column F will display the % difference between the 2026 average SPA or fee schedule (for those items not previously in CBP) and the bid price calculated based on your lead item bid price. The font will turn red if the bid price for the non-lead item is lower than the average 2026 SPA for previous CB HCPCS or lower than the 2026 fee schedule for HCPCS not previously in the bid program. The font will turn green if the bid price for the non-lead item is higher than the average 2026 SPA for previous CB HCPCS or higher than the 2026 fee schedule for HCPCS not previously in the bid program.   </t>
    </r>
  </si>
  <si>
    <r>
      <t>4.</t>
    </r>
    <r>
      <rPr>
        <sz val="7"/>
        <color rgb="FF000000"/>
        <rFont val="Times New Roman"/>
        <family val="1"/>
      </rPr>
      <t xml:space="preserve">       </t>
    </r>
    <r>
      <rPr>
        <sz val="11"/>
        <color rgb="FF000000"/>
        <rFont val="Aptos Narrow"/>
        <family val="2"/>
      </rPr>
      <t>Users may enter the cost per unit in Column G to compare their costs with the projected rate based on the entered bid. If the cost per unit is higher than what the SPA would be based on the bid amount, the cell will turn red indicating the cost is higher than the bid payment amount. If the cost per unit is less than what the SPA would be based on the bid amount, the cell will turn green indicating the cost is below the bid payment amount.  Suppliers need to consider ALL products that fall within the HCPCS code.  This could be a weighted average of products based on utilization. </t>
    </r>
  </si>
  <si>
    <t>** The yellow-highlighted cells indicate where users can enter information. The orange rows display the top  HCPCS codes in the product category based on the 2025 Medicare allowed amount.</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</si>
  <si>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the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</si>
</sst>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0%"/>
    <numFmt numFmtId="165" formatCode="&quot;$&quot;#,##0.00"/>
    <numFmt numFmtId="166" formatCode="&quot;$&quot;#,##0"/>
  </numFmts>
  <fonts count="21" x14ac:knownFonts="1">
    <font>
      <sz val="11"/>
      <color theme="1"/>
      <name val="Aptos Narrow"/>
      <family val="2"/>
      <scheme val="minor"/>
    </font>
    <font>
      <sz val="11"/>
      <color theme="1"/>
      <name val="Aptos Narrow"/>
      <family val="2"/>
      <scheme val="minor"/>
    </font>
    <font>
      <sz val="12"/>
      <name val="Aptos Narrow"/>
      <family val="2"/>
      <scheme val="minor"/>
    </font>
    <font>
      <sz val="12"/>
      <color theme="1"/>
      <name val="Aptos Narrow"/>
      <family val="2"/>
      <scheme val="minor"/>
    </font>
    <font>
      <b/>
      <sz val="12"/>
      <color theme="1"/>
      <name val="Aptos Narrow"/>
      <family val="2"/>
      <scheme val="minor"/>
    </font>
    <font>
      <sz val="12"/>
      <color theme="1" tint="4.9989318521683403E-2"/>
      <name val="Aptos Narrow"/>
      <family val="2"/>
      <scheme val="minor"/>
    </font>
    <font>
      <sz val="12"/>
      <color theme="0"/>
      <name val="Aptos Narrow"/>
      <family val="2"/>
      <scheme val="minor"/>
    </font>
    <font>
      <b/>
      <sz val="12"/>
      <color theme="0"/>
      <name val="Aptos Narrow"/>
      <family val="2"/>
      <scheme val="minor"/>
    </font>
    <font>
      <b/>
      <sz val="12"/>
      <name val="Aptos Narrow"/>
      <family val="2"/>
      <scheme val="minor"/>
    </font>
    <font>
      <b/>
      <sz val="12"/>
      <color rgb="FFFF0000"/>
      <name val="Aptos Narrow"/>
      <family val="2"/>
      <scheme val="minor"/>
    </font>
    <font>
      <sz val="10"/>
      <color rgb="FF000000"/>
      <name val="Times New Roman"/>
      <family val="1"/>
    </font>
    <font>
      <sz val="12"/>
      <color rgb="FF000000"/>
      <name val="Calibri"/>
      <family val="2"/>
    </font>
    <font>
      <b/>
      <sz val="12"/>
      <color theme="4"/>
      <name val="Aptos Narrow"/>
      <family val="2"/>
      <scheme val="minor"/>
    </font>
    <font>
      <sz val="12"/>
      <color theme="0"/>
      <name val="Calibri"/>
      <family val="2"/>
    </font>
    <font>
      <b/>
      <sz val="12"/>
      <color theme="3"/>
      <name val="Aptos Narrow"/>
      <family val="2"/>
      <scheme val="minor"/>
    </font>
    <font>
      <b/>
      <u/>
      <sz val="12"/>
      <color theme="1"/>
      <name val="Aptos Narrow"/>
      <family val="2"/>
      <scheme val="minor"/>
    </font>
    <font>
      <i/>
      <sz val="11"/>
      <color rgb="FF000000"/>
      <name val="Aptos Narrow"/>
      <family val="2"/>
    </font>
    <font>
      <sz val="11"/>
      <color rgb="FF000000"/>
      <name val="Aptos Narrow"/>
      <family val="2"/>
    </font>
    <font>
      <sz val="7"/>
      <color rgb="FF000000"/>
      <name val="Times New Roman"/>
      <family val="1"/>
    </font>
    <font>
      <b/>
      <sz val="11"/>
      <color rgb="FF000000"/>
      <name val="Aptos Narrow"/>
      <family val="2"/>
    </font>
    <font>
      <b/>
      <u/>
      <sz val="16"/>
      <color rgb="FF000000"/>
      <name val="Aptos Narrow"/>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4" tint="-0.249977111117893"/>
        <bgColor indexed="64"/>
      </patternFill>
    </fill>
    <fill>
      <patternFill patternType="solid">
        <fgColor theme="1"/>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cellStyleXfs>
  <cellXfs count="53">
    <xf numFmtId="0" fontId="0" fillId="0" borderId="0" xfId="0"/>
    <xf numFmtId="0" fontId="2" fillId="2" borderId="1" xfId="0" applyFont="1" applyFill="1" applyBorder="1" applyAlignment="1">
      <alignment horizontal="center" vertical="center" wrapText="1"/>
    </xf>
    <xf numFmtId="44" fontId="3" fillId="3" borderId="1" xfId="1" applyFont="1" applyFill="1" applyBorder="1" applyAlignment="1">
      <alignment horizontal="center" vertical="center" wrapText="1"/>
    </xf>
    <xf numFmtId="44" fontId="3" fillId="3" borderId="0" xfId="1" applyFont="1" applyFill="1" applyBorder="1" applyAlignment="1">
      <alignment horizontal="center" vertical="center" wrapText="1"/>
    </xf>
    <xf numFmtId="0" fontId="3" fillId="0" borderId="0" xfId="0" applyFont="1" applyAlignment="1">
      <alignment horizontal="center" vertical="center" wrapText="1"/>
    </xf>
    <xf numFmtId="164" fontId="4" fillId="0" borderId="0" xfId="0" applyNumberFormat="1" applyFont="1" applyAlignment="1">
      <alignment horizontal="center" vertical="center"/>
    </xf>
    <xf numFmtId="0" fontId="3" fillId="0" borderId="0" xfId="0" applyFont="1"/>
    <xf numFmtId="0" fontId="2" fillId="4" borderId="0" xfId="0" applyFont="1" applyFill="1" applyAlignment="1">
      <alignment horizontal="center" vertical="center" wrapText="1"/>
    </xf>
    <xf numFmtId="0" fontId="2" fillId="2" borderId="1" xfId="3" applyFont="1" applyFill="1" applyBorder="1" applyAlignment="1">
      <alignment horizontal="center" vertical="center" wrapText="1"/>
    </xf>
    <xf numFmtId="164" fontId="4" fillId="0" borderId="0" xfId="3" applyNumberFormat="1" applyFont="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6" fillId="8" borderId="1" xfId="2" applyNumberFormat="1" applyFont="1" applyFill="1" applyBorder="1" applyAlignment="1">
      <alignment horizontal="center" vertical="center"/>
    </xf>
    <xf numFmtId="7" fontId="6" fillId="8" borderId="1" xfId="1" applyNumberFormat="1" applyFont="1" applyFill="1" applyBorder="1" applyAlignment="1">
      <alignment horizontal="center" vertical="center"/>
    </xf>
    <xf numFmtId="9" fontId="3" fillId="0" borderId="0" xfId="0" applyNumberFormat="1"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11" fillId="0" borderId="1" xfId="0" applyFont="1" applyBorder="1" applyAlignment="1">
      <alignment horizontal="center" vertical="center" wrapText="1"/>
    </xf>
    <xf numFmtId="165" fontId="6" fillId="5" borderId="1" xfId="0"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3" fillId="0" borderId="0" xfId="3"/>
    <xf numFmtId="165" fontId="12" fillId="6" borderId="1" xfId="3" applyNumberFormat="1" applyFont="1" applyFill="1" applyBorder="1" applyAlignment="1" applyProtection="1">
      <alignment horizontal="center" vertical="center" wrapText="1"/>
      <protection locked="0"/>
    </xf>
    <xf numFmtId="165" fontId="9" fillId="0" borderId="0" xfId="3" applyNumberFormat="1" applyFont="1" applyAlignment="1" applyProtection="1">
      <alignment horizontal="center" vertical="center" wrapText="1"/>
      <protection locked="0"/>
    </xf>
    <xf numFmtId="0" fontId="3" fillId="0" borderId="0" xfId="3" applyAlignment="1">
      <alignment horizontal="center" vertical="center" wrapText="1"/>
    </xf>
    <xf numFmtId="0" fontId="13" fillId="8" borderId="1" xfId="0" applyFont="1" applyFill="1" applyBorder="1" applyAlignment="1">
      <alignment horizontal="center" vertical="center" wrapText="1"/>
    </xf>
    <xf numFmtId="7" fontId="2" fillId="0" borderId="1" xfId="0" applyNumberFormat="1" applyFont="1" applyBorder="1" applyAlignment="1">
      <alignment horizontal="center" vertical="center"/>
    </xf>
    <xf numFmtId="0" fontId="3" fillId="9" borderId="1" xfId="0" applyFont="1" applyFill="1" applyBorder="1" applyAlignment="1">
      <alignment horizontal="center" vertical="center"/>
    </xf>
    <xf numFmtId="165" fontId="3" fillId="9" borderId="1" xfId="0" applyNumberFormat="1" applyFont="1" applyFill="1" applyBorder="1" applyAlignment="1">
      <alignment horizontal="center" vertical="center" wrapText="1"/>
    </xf>
    <xf numFmtId="7" fontId="2" fillId="9" borderId="1" xfId="1" applyNumberFormat="1" applyFont="1" applyFill="1" applyBorder="1" applyAlignment="1">
      <alignment horizontal="center" vertical="center"/>
    </xf>
    <xf numFmtId="165" fontId="3" fillId="9" borderId="1" xfId="0" applyNumberFormat="1" applyFont="1" applyFill="1" applyBorder="1" applyAlignment="1">
      <alignment horizontal="center" vertical="center"/>
    </xf>
    <xf numFmtId="10" fontId="9" fillId="0" borderId="0" xfId="3" applyNumberFormat="1" applyFont="1" applyAlignment="1" applyProtection="1">
      <alignment horizontal="center" vertical="center" wrapText="1"/>
      <protection locked="0"/>
    </xf>
    <xf numFmtId="10" fontId="3" fillId="0" borderId="0" xfId="0" applyNumberFormat="1" applyFont="1" applyAlignment="1">
      <alignment horizontal="center" vertical="center" wrapText="1"/>
    </xf>
    <xf numFmtId="165" fontId="13" fillId="8" borderId="1" xfId="0" applyNumberFormat="1" applyFont="1" applyFill="1" applyBorder="1" applyAlignment="1">
      <alignment horizontal="center" vertical="center" wrapText="1"/>
    </xf>
    <xf numFmtId="164" fontId="2" fillId="9" borderId="1" xfId="2" applyNumberFormat="1" applyFont="1" applyFill="1" applyBorder="1" applyAlignment="1">
      <alignment horizontal="center" vertical="center"/>
    </xf>
    <xf numFmtId="164" fontId="7" fillId="8" borderId="2" xfId="0" applyNumberFormat="1" applyFont="1" applyFill="1" applyBorder="1" applyAlignment="1">
      <alignment horizontal="center" vertical="center"/>
    </xf>
    <xf numFmtId="164" fontId="7" fillId="9" borderId="2" xfId="0" applyNumberFormat="1" applyFont="1" applyFill="1" applyBorder="1" applyAlignment="1">
      <alignment horizontal="center" vertical="center"/>
    </xf>
    <xf numFmtId="164" fontId="8" fillId="9" borderId="2" xfId="0" applyNumberFormat="1" applyFont="1" applyFill="1" applyBorder="1" applyAlignment="1">
      <alignment horizontal="center" vertical="center"/>
    </xf>
    <xf numFmtId="0" fontId="13" fillId="8"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44" fontId="14" fillId="6" borderId="1" xfId="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7" fillId="0" borderId="0" xfId="0" applyFont="1" applyAlignment="1">
      <alignment horizontal="left" vertical="center" wrapText="1" indent="5"/>
    </xf>
    <xf numFmtId="0" fontId="19" fillId="0" borderId="0" xfId="0" applyFont="1" applyAlignment="1">
      <alignment vertical="center" wrapText="1"/>
    </xf>
    <xf numFmtId="0" fontId="0" fillId="0" borderId="0" xfId="0" applyAlignment="1">
      <alignment wrapText="1"/>
    </xf>
    <xf numFmtId="164" fontId="5" fillId="2" borderId="1" xfId="0" applyNumberFormat="1" applyFont="1" applyFill="1" applyBorder="1" applyAlignment="1">
      <alignment horizontal="center" vertical="center" wrapText="1"/>
    </xf>
    <xf numFmtId="164" fontId="6" fillId="7" borderId="2" xfId="0" applyNumberFormat="1" applyFont="1" applyFill="1" applyBorder="1" applyAlignment="1">
      <alignment horizontal="center" vertical="center" wrapText="1"/>
    </xf>
    <xf numFmtId="44" fontId="6" fillId="7" borderId="1" xfId="1" applyFont="1" applyFill="1" applyBorder="1" applyAlignment="1">
      <alignment horizontal="center" vertical="center" wrapText="1"/>
    </xf>
    <xf numFmtId="166" fontId="3" fillId="0" borderId="0" xfId="0" applyNumberFormat="1" applyFont="1" applyAlignment="1">
      <alignment vertical="center" wrapText="1"/>
    </xf>
    <xf numFmtId="9" fontId="7" fillId="7" borderId="3" xfId="2" applyFont="1" applyFill="1" applyBorder="1" applyAlignment="1">
      <alignment horizontal="center" vertical="center" wrapText="1"/>
    </xf>
    <xf numFmtId="0" fontId="20" fillId="0" borderId="0" xfId="0" applyFont="1" applyAlignment="1">
      <alignment horizontal="center" vertical="center" wrapText="1"/>
    </xf>
    <xf numFmtId="0" fontId="15" fillId="0" borderId="1" xfId="0" applyFont="1" applyBorder="1" applyAlignment="1">
      <alignment horizontal="center" vertical="center" wrapText="1"/>
    </xf>
    <xf numFmtId="166" fontId="3" fillId="0" borderId="1" xfId="0" applyNumberFormat="1" applyFont="1" applyBorder="1" applyAlignment="1">
      <alignment horizontal="left" vertical="center" wrapText="1"/>
    </xf>
  </cellXfs>
  <cellStyles count="5">
    <cellStyle name="Currency" xfId="1" builtinId="4"/>
    <cellStyle name="Normal" xfId="0" builtinId="0"/>
    <cellStyle name="Normal 2" xfId="3" xr:uid="{D1EF36CC-561E-4BFF-A021-14BDF3D5C65E}"/>
    <cellStyle name="Normal 3" xfId="4" xr:uid="{7079140E-ACF3-493B-BE43-C7A956258570}"/>
    <cellStyle name="Percent" xfId="2" builtinId="5"/>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FF0000"/>
      </font>
    </dxf>
    <dxf>
      <font>
        <color auto="1"/>
      </font>
    </dxf>
    <dxf>
      <font>
        <color rgb="FFFF0000"/>
      </font>
      <fill>
        <patternFill patternType="none">
          <bgColor auto="1"/>
        </patternFill>
      </fill>
    </dxf>
    <dxf>
      <font>
        <color rgb="FF9C6500"/>
      </font>
      <fill>
        <patternFill>
          <bgColor rgb="FFFFEB9C"/>
        </patternFill>
      </fill>
    </dxf>
    <dxf>
      <font>
        <color rgb="FF9C0006"/>
      </font>
      <fill>
        <patternFill>
          <bgColor rgb="FFFFC7CE"/>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1954695</xdr:colOff>
      <xdr:row>0</xdr:row>
      <xdr:rowOff>165653</xdr:rowOff>
    </xdr:from>
    <xdr:to>
      <xdr:col>0</xdr:col>
      <xdr:colOff>5596606</xdr:colOff>
      <xdr:row>0</xdr:row>
      <xdr:rowOff>734846</xdr:rowOff>
    </xdr:to>
    <xdr:pic>
      <xdr:nvPicPr>
        <xdr:cNvPr id="2" name="Picture 1">
          <a:extLst>
            <a:ext uri="{FF2B5EF4-FFF2-40B4-BE49-F238E27FC236}">
              <a16:creationId xmlns:a16="http://schemas.microsoft.com/office/drawing/2014/main" id="{7FFC732A-205D-4F88-9EAD-3CFF7C5E3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695" y="165653"/>
          <a:ext cx="3641911" cy="56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228600</xdr:rowOff>
    </xdr:from>
    <xdr:to>
      <xdr:col>1</xdr:col>
      <xdr:colOff>2698936</xdr:colOff>
      <xdr:row>0</xdr:row>
      <xdr:rowOff>797793</xdr:rowOff>
    </xdr:to>
    <xdr:pic>
      <xdr:nvPicPr>
        <xdr:cNvPr id="2" name="Picture 1">
          <a:extLst>
            <a:ext uri="{FF2B5EF4-FFF2-40B4-BE49-F238E27FC236}">
              <a16:creationId xmlns:a16="http://schemas.microsoft.com/office/drawing/2014/main" id="{036A27D2-D9F7-42AC-ADC2-9531EDF9D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28600"/>
          <a:ext cx="3641911" cy="569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E75AE-FE47-4CF0-A728-ED1EB515B5D4}">
  <dimension ref="A1:D18"/>
  <sheetViews>
    <sheetView tabSelected="1" zoomScale="115" zoomScaleNormal="115" workbookViewId="0">
      <selection activeCell="A6" sqref="A6"/>
    </sheetView>
  </sheetViews>
  <sheetFormatPr defaultColWidth="8.85546875" defaultRowHeight="15" x14ac:dyDescent="0.25"/>
  <cols>
    <col min="1" max="1" width="106.140625" style="44" customWidth="1"/>
  </cols>
  <sheetData>
    <row r="1" spans="1:4" ht="69" customHeight="1" x14ac:dyDescent="0.25"/>
    <row r="2" spans="1:4" ht="37.5" customHeight="1" x14ac:dyDescent="0.25">
      <c r="A2" s="50" t="s">
        <v>16</v>
      </c>
    </row>
    <row r="3" spans="1:4" ht="30" x14ac:dyDescent="0.25">
      <c r="A3" s="41" t="s">
        <v>17</v>
      </c>
    </row>
    <row r="4" spans="1:4" ht="24" customHeight="1" x14ac:dyDescent="0.25">
      <c r="A4" s="42" t="s">
        <v>18</v>
      </c>
    </row>
    <row r="5" spans="1:4" ht="42" customHeight="1" x14ac:dyDescent="0.25">
      <c r="A5" s="42" t="s">
        <v>19</v>
      </c>
    </row>
    <row r="6" spans="1:4" ht="104.25" customHeight="1" x14ac:dyDescent="0.25">
      <c r="A6" s="42" t="s">
        <v>25</v>
      </c>
    </row>
    <row r="7" spans="1:4" ht="88.5" customHeight="1" x14ac:dyDescent="0.25">
      <c r="A7" s="42" t="s">
        <v>26</v>
      </c>
    </row>
    <row r="8" spans="1:4" ht="40.5" customHeight="1" x14ac:dyDescent="0.25">
      <c r="A8" s="42" t="s">
        <v>20</v>
      </c>
    </row>
    <row r="9" spans="1:4" ht="51.75" customHeight="1" x14ac:dyDescent="0.25">
      <c r="A9" s="4" t="s">
        <v>27</v>
      </c>
    </row>
    <row r="10" spans="1:4" ht="73.5" customHeight="1" x14ac:dyDescent="0.25">
      <c r="A10" s="48" t="s">
        <v>28</v>
      </c>
    </row>
    <row r="11" spans="1:4" ht="102.75" customHeight="1" x14ac:dyDescent="0.25">
      <c r="A11" s="43" t="s">
        <v>21</v>
      </c>
    </row>
    <row r="16" spans="1:4" ht="15" customHeight="1" x14ac:dyDescent="0.25">
      <c r="B16" s="48"/>
      <c r="C16" s="48"/>
      <c r="D16" s="48"/>
    </row>
    <row r="17" spans="1:4" ht="15" customHeight="1" x14ac:dyDescent="0.25">
      <c r="A17" s="48"/>
      <c r="B17" s="48"/>
      <c r="C17" s="48"/>
      <c r="D17" s="48"/>
    </row>
    <row r="18" spans="1:4" ht="15" customHeight="1" x14ac:dyDescent="0.25">
      <c r="A18" s="48"/>
      <c r="B18" s="48"/>
      <c r="C18" s="48"/>
      <c r="D18" s="48"/>
    </row>
  </sheetData>
  <sheetProtection algorithmName="SHA-512" hashValue="7EqDNwvpY3LYKNS/yT9WtY9ywu+fFbxMO+3IYp1lkvZZoL/c6BS9LnX+qGG//ob0HPutuyAku0fh3tIi40567w==" saltValue="lmPBGALeR4K2JCr5u0izpA==" spinCount="100000" sheet="1" objects="1" scenarios="1"/>
  <conditionalFormatting sqref="A10">
    <cfRule type="cellIs" dxfId="12" priority="1"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9411-4715-4028-9206-4C037B0B0629}">
  <sheetPr>
    <pageSetUpPr fitToPage="1"/>
  </sheetPr>
  <dimension ref="A1:M15"/>
  <sheetViews>
    <sheetView zoomScaleNormal="100" workbookViewId="0">
      <selection activeCell="I4" sqref="I4"/>
    </sheetView>
  </sheetViews>
  <sheetFormatPr defaultColWidth="9.140625" defaultRowHeight="15.75" x14ac:dyDescent="0.25"/>
  <cols>
    <col min="1" max="1" width="25" style="10" bestFit="1" customWidth="1"/>
    <col min="2" max="2" width="55.140625" style="4" customWidth="1"/>
    <col min="3" max="3" width="16.85546875" style="4" customWidth="1"/>
    <col min="4" max="4" width="14" style="32" customWidth="1"/>
    <col min="5" max="5" width="16.5703125" style="15" customWidth="1"/>
    <col min="6" max="6" width="15.42578125" style="5" customWidth="1"/>
    <col min="7" max="7" width="15" style="6" customWidth="1"/>
    <col min="8" max="8" width="9.140625" style="6"/>
    <col min="9" max="13" width="10.140625" style="6" customWidth="1"/>
    <col min="14" max="16384" width="9.140625" style="6"/>
  </cols>
  <sheetData>
    <row r="1" spans="1:13" ht="75.75" customHeight="1" x14ac:dyDescent="0.25"/>
    <row r="2" spans="1:13" x14ac:dyDescent="0.25">
      <c r="A2" s="1" t="s">
        <v>0</v>
      </c>
      <c r="B2" s="2" t="s">
        <v>6</v>
      </c>
      <c r="C2" s="3"/>
      <c r="D2" s="52" t="s">
        <v>24</v>
      </c>
      <c r="E2" s="52"/>
      <c r="F2" s="52"/>
      <c r="G2" s="52"/>
    </row>
    <row r="3" spans="1:13" ht="31.5" x14ac:dyDescent="0.25">
      <c r="A3" s="1" t="s">
        <v>1</v>
      </c>
      <c r="B3" s="18" t="s">
        <v>7</v>
      </c>
      <c r="C3" s="7"/>
      <c r="D3" s="52"/>
      <c r="E3" s="52"/>
      <c r="F3" s="52"/>
      <c r="G3" s="52"/>
    </row>
    <row r="4" spans="1:13" s="21" customFormat="1" ht="31.5" x14ac:dyDescent="0.25">
      <c r="A4" s="8" t="s">
        <v>2</v>
      </c>
      <c r="B4" s="19">
        <v>8.86</v>
      </c>
      <c r="C4" s="20"/>
      <c r="D4" s="52"/>
      <c r="E4" s="52"/>
      <c r="F4" s="52"/>
      <c r="G4" s="52"/>
    </row>
    <row r="5" spans="1:13" s="21" customFormat="1" x14ac:dyDescent="0.25">
      <c r="A5" s="8" t="s">
        <v>3</v>
      </c>
      <c r="B5" s="22">
        <v>0</v>
      </c>
      <c r="C5" s="23"/>
      <c r="D5" s="31"/>
      <c r="E5" s="24"/>
      <c r="F5" s="9"/>
    </row>
    <row r="6" spans="1:13" ht="36.75" customHeight="1" x14ac:dyDescent="0.25">
      <c r="E6" s="10"/>
      <c r="I6" s="51" t="s">
        <v>23</v>
      </c>
      <c r="J6" s="51"/>
      <c r="K6" s="51"/>
      <c r="L6" s="51"/>
      <c r="M6" s="51"/>
    </row>
    <row r="7" spans="1:13" ht="63" x14ac:dyDescent="0.25">
      <c r="A7" s="11" t="s">
        <v>4</v>
      </c>
      <c r="B7" s="11" t="s">
        <v>5</v>
      </c>
      <c r="C7" s="11" t="s">
        <v>13</v>
      </c>
      <c r="D7" s="45" t="s">
        <v>8</v>
      </c>
      <c r="E7" s="12" t="s">
        <v>22</v>
      </c>
      <c r="F7" s="46" t="s">
        <v>14</v>
      </c>
      <c r="G7" s="47" t="s">
        <v>15</v>
      </c>
      <c r="I7" s="49">
        <v>0.95</v>
      </c>
      <c r="J7" s="49">
        <v>0.9</v>
      </c>
      <c r="K7" s="49">
        <v>0.85</v>
      </c>
      <c r="L7" s="49">
        <v>0.8</v>
      </c>
      <c r="M7" s="49">
        <v>0.75</v>
      </c>
    </row>
    <row r="8" spans="1:13" ht="31.5" x14ac:dyDescent="0.25">
      <c r="A8" s="25" t="s">
        <v>6</v>
      </c>
      <c r="B8" s="38" t="s">
        <v>7</v>
      </c>
      <c r="C8" s="33">
        <v>8.860943396226407</v>
      </c>
      <c r="D8" s="13">
        <v>1</v>
      </c>
      <c r="E8" s="14">
        <f>B5</f>
        <v>0</v>
      </c>
      <c r="F8" s="35">
        <f>(B5-C8)/C8</f>
        <v>-1</v>
      </c>
      <c r="G8" s="40">
        <v>0</v>
      </c>
      <c r="I8" s="26">
        <f>(E8*$I$7)</f>
        <v>0</v>
      </c>
      <c r="J8" s="26">
        <f>(E8*$J$7)</f>
        <v>0</v>
      </c>
      <c r="K8" s="26">
        <f>(E8*$K$7)</f>
        <v>0</v>
      </c>
      <c r="L8" s="26">
        <f>(E8*$L$7)</f>
        <v>0</v>
      </c>
      <c r="M8" s="26">
        <f>(E8*$M$7)</f>
        <v>0</v>
      </c>
    </row>
    <row r="9" spans="1:13" ht="31.5" x14ac:dyDescent="0.25">
      <c r="A9" s="27" t="s">
        <v>10</v>
      </c>
      <c r="B9" s="39" t="s">
        <v>12</v>
      </c>
      <c r="C9" s="28">
        <v>10.017358490566046</v>
      </c>
      <c r="D9" s="34">
        <v>1.128986</v>
      </c>
      <c r="E9" s="29">
        <f>$E$8*D9</f>
        <v>0</v>
      </c>
      <c r="F9" s="36">
        <f>(E9-C9)/C9</f>
        <v>-1</v>
      </c>
      <c r="G9" s="40">
        <v>0</v>
      </c>
      <c r="I9" s="26">
        <f>(E9*$I$7)</f>
        <v>0</v>
      </c>
      <c r="J9" s="26">
        <f>(E9*$J$7)</f>
        <v>0</v>
      </c>
      <c r="K9" s="26">
        <f>(E9*$K$7)</f>
        <v>0</v>
      </c>
      <c r="L9" s="26">
        <f>(E9*$L$7)</f>
        <v>0</v>
      </c>
      <c r="M9" s="26">
        <f>(E9*$M$7)</f>
        <v>0</v>
      </c>
    </row>
    <row r="10" spans="1:13" ht="31.5" x14ac:dyDescent="0.25">
      <c r="A10" s="27" t="s">
        <v>9</v>
      </c>
      <c r="B10" s="39" t="s">
        <v>11</v>
      </c>
      <c r="C10" s="30">
        <v>2.4039622641509424</v>
      </c>
      <c r="D10" s="34">
        <v>0.27246399999999998</v>
      </c>
      <c r="E10" s="29">
        <f>$E$8*D10</f>
        <v>0</v>
      </c>
      <c r="F10" s="37">
        <f>(E10-C10)/C10</f>
        <v>-1</v>
      </c>
      <c r="G10" s="40">
        <v>0</v>
      </c>
      <c r="I10" s="26">
        <f>(E10*$I$7)</f>
        <v>0</v>
      </c>
      <c r="J10" s="26">
        <f>(E10*$J$7)</f>
        <v>0</v>
      </c>
      <c r="K10" s="26">
        <f>(E10*$K$7)</f>
        <v>0</v>
      </c>
      <c r="L10" s="26">
        <f>(E10*$L$7)</f>
        <v>0</v>
      </c>
      <c r="M10" s="26">
        <f>(E10*$M$7)</f>
        <v>0</v>
      </c>
    </row>
    <row r="12" spans="1:13" x14ac:dyDescent="0.25">
      <c r="A12" s="16"/>
    </row>
    <row r="13" spans="1:13" x14ac:dyDescent="0.25">
      <c r="A13" s="17"/>
    </row>
    <row r="15" spans="1:13" x14ac:dyDescent="0.25">
      <c r="A15" s="17"/>
    </row>
  </sheetData>
  <sheetProtection algorithmName="SHA-512" hashValue="L1x8DPumygk0yzUGt8RI+SNaUgSt76KQIYeopuogRr+euYAi5venRJQkhx2+yU1nlYUXucAzKoU1VLuW3gUaBg==" saltValue="/pB5ztSzCGYvnIgtAn5Pxw==" spinCount="100000" sheet="1" objects="1" scenarios="1" formatCells="0" formatColumns="0" formatRows="0" insertColumns="0" insertRows="0"/>
  <mergeCells count="2">
    <mergeCell ref="I6:M6"/>
    <mergeCell ref="D2:G4"/>
  </mergeCells>
  <conditionalFormatting sqref="B2:C2 C3">
    <cfRule type="containsText" dxfId="11" priority="16" operator="containsText" text="Please Select the HCPCS Code for the Lead Item of the Selected Category">
      <formula>NOT(ISERROR(SEARCH("Please Select the HCPCS Code for the Lead Item of the Selected Category",B2)))</formula>
    </cfRule>
    <cfRule type="containsText" dxfId="10" priority="17" operator="containsText" text="Please Select the HCPCS Code for the Lead Item of the Selected Category">
      <formula>NOT(ISERROR(SEARCH("Please Select the HCPCS Code for the Lead Item of the Selected Category",B2)))</formula>
    </cfRule>
  </conditionalFormatting>
  <conditionalFormatting sqref="D2">
    <cfRule type="cellIs" dxfId="9" priority="1" operator="lessThan">
      <formula>0</formula>
    </cfRule>
  </conditionalFormatting>
  <conditionalFormatting sqref="F8:G10">
    <cfRule type="cellIs" dxfId="8" priority="11" operator="greaterThan">
      <formula>0</formula>
    </cfRule>
    <cfRule type="cellIs" dxfId="7" priority="12" operator="lessThan">
      <formula>0</formula>
    </cfRule>
  </conditionalFormatting>
  <conditionalFormatting sqref="G8">
    <cfRule type="cellIs" dxfId="6" priority="4" stopIfTrue="1" operator="equal">
      <formula>0</formula>
    </cfRule>
    <cfRule type="cellIs" dxfId="5" priority="5" operator="lessThan">
      <formula>$E$8</formula>
    </cfRule>
    <cfRule type="cellIs" dxfId="4" priority="10" operator="greaterThan">
      <formula>$E$8</formula>
    </cfRule>
  </conditionalFormatting>
  <conditionalFormatting sqref="G9">
    <cfRule type="expression" priority="3" stopIfTrue="1">
      <formula>$G$9=0</formula>
    </cfRule>
    <cfRule type="cellIs" dxfId="3" priority="6" operator="lessThan">
      <formula>$E$9</formula>
    </cfRule>
    <cfRule type="cellIs" dxfId="2" priority="9" operator="greaterThan">
      <formula>$E$9</formula>
    </cfRule>
  </conditionalFormatting>
  <conditionalFormatting sqref="G10">
    <cfRule type="expression" priority="2" stopIfTrue="1">
      <formula>$G$10=0</formula>
    </cfRule>
    <cfRule type="cellIs" dxfId="1" priority="7" operator="lessThan">
      <formula>$E$10</formula>
    </cfRule>
    <cfRule type="cellIs" dxfId="0" priority="8" operator="greaterThan">
      <formula>$E$10</formula>
    </cfRule>
  </conditionalFormatting>
  <dataValidations count="3">
    <dataValidation type="decimal" operator="lessThan" allowBlank="1" showInputMessage="1" showErrorMessage="1" sqref="E8:E10" xr:uid="{1676C037-B512-4BAF-B2DD-B81A1CE3E564}">
      <formula1>1070.35</formula1>
    </dataValidation>
    <dataValidation type="decimal" allowBlank="1" showInputMessage="1" showErrorMessage="1" sqref="D5" xr:uid="{CF0A864B-49E9-4DDE-9C61-9753F29A1C44}">
      <formula1>0</formula1>
      <formula2>B3</formula2>
    </dataValidation>
    <dataValidation type="decimal" allowBlank="1" showInputMessage="1" showErrorMessage="1" sqref="B5:C5" xr:uid="{3DE7AD04-39B0-41DE-8EE8-31FFBC0DD3CA}">
      <formula1>0</formula1>
      <formula2>B4</formula2>
    </dataValidation>
  </dataValidations>
  <pageMargins left="0.7" right="0.7"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AAH Hydo IC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minau@aahomecare1.onmicrosoft.com</dc:creator>
  <cp:lastModifiedBy>minau@aahomecare1.onmicrosoft.com</cp:lastModifiedBy>
  <dcterms:created xsi:type="dcterms:W3CDTF">2026-06-08T18:15:50Z</dcterms:created>
  <dcterms:modified xsi:type="dcterms:W3CDTF">2026-07-07T20:06:29Z</dcterms:modified>
</cp:coreProperties>
</file>